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9440" windowHeight="9975"/>
  </bookViews>
  <sheets>
    <sheet name="Лист1" sheetId="1" r:id="rId1"/>
    <sheet name="гистограмма" sheetId="4" r:id="rId2"/>
    <sheet name="Лист2" sheetId="2" r:id="rId3"/>
    <sheet name="Лист3" sheetId="3" r:id="rId4"/>
  </sheets>
  <calcPr calcId="125725"/>
</workbook>
</file>

<file path=xl/calcChain.xml><?xml version="1.0" encoding="utf-8"?>
<calcChain xmlns="http://schemas.openxmlformats.org/spreadsheetml/2006/main">
  <c r="B1" i="1"/>
  <c r="F22" s="1"/>
  <c r="A15" i="4"/>
  <c r="A16" s="1"/>
  <c r="A17" s="1"/>
  <c r="A18" s="1"/>
  <c r="A19" s="1"/>
  <c r="A20" s="1"/>
  <c r="A21" s="1"/>
  <c r="A22" s="1"/>
  <c r="A23" s="1"/>
  <c r="A6"/>
  <c r="A7" s="1"/>
  <c r="A8" s="1"/>
  <c r="A9" s="1"/>
  <c r="A10" s="1"/>
  <c r="A11" s="1"/>
  <c r="A12" s="1"/>
  <c r="A13" s="1"/>
  <c r="A5"/>
  <c r="C27" i="1"/>
  <c r="C28"/>
  <c r="I29"/>
  <c r="H29"/>
  <c r="I28"/>
  <c r="H28"/>
  <c r="I27"/>
  <c r="H27"/>
  <c r="G28"/>
  <c r="G29"/>
  <c r="G27"/>
  <c r="A16"/>
  <c r="A17" s="1"/>
  <c r="A18" s="1"/>
  <c r="A19" s="1"/>
  <c r="A20" s="1"/>
  <c r="A21" s="1"/>
  <c r="A22" s="1"/>
  <c r="A23" s="1"/>
  <c r="A24" s="1"/>
  <c r="A6"/>
  <c r="A7" s="1"/>
  <c r="A8" s="1"/>
  <c r="A9" s="1"/>
  <c r="A10" s="1"/>
  <c r="A11" s="1"/>
  <c r="A12" s="1"/>
  <c r="A13" s="1"/>
  <c r="A14" s="1"/>
  <c r="F5" l="1"/>
  <c r="F9"/>
  <c r="F13"/>
  <c r="F17"/>
  <c r="F21"/>
  <c r="F8"/>
  <c r="F12"/>
  <c r="F16"/>
  <c r="F20"/>
  <c r="F24"/>
  <c r="F7"/>
  <c r="F11"/>
  <c r="F15"/>
  <c r="F19"/>
  <c r="F23"/>
  <c r="F6"/>
  <c r="F10"/>
  <c r="F14"/>
  <c r="F18"/>
</calcChain>
</file>

<file path=xl/sharedStrings.xml><?xml version="1.0" encoding="utf-8"?>
<sst xmlns="http://schemas.openxmlformats.org/spreadsheetml/2006/main" count="99" uniqueCount="40">
  <si>
    <t>Показатели физического здоровья учащихся</t>
  </si>
  <si>
    <t>№ п/п</t>
  </si>
  <si>
    <t>ФИО</t>
  </si>
  <si>
    <t>пол</t>
  </si>
  <si>
    <t>группа здоровья</t>
  </si>
  <si>
    <t>дата рождения</t>
  </si>
  <si>
    <t>возраст, лет</t>
  </si>
  <si>
    <t>рост,см</t>
  </si>
  <si>
    <t>вес, кг</t>
  </si>
  <si>
    <t>ОГК,см</t>
  </si>
  <si>
    <t>Якубовская Н.</t>
  </si>
  <si>
    <t>Бабушкин А.</t>
  </si>
  <si>
    <t>Буглак В</t>
  </si>
  <si>
    <t>Гагауз Д.</t>
  </si>
  <si>
    <t>Гагауз О.</t>
  </si>
  <si>
    <t>Гуляева А.</t>
  </si>
  <si>
    <t>Дмитриева К.</t>
  </si>
  <si>
    <t>Захаров Н.</t>
  </si>
  <si>
    <t>Иванов Д.</t>
  </si>
  <si>
    <t>Кирелюк Я.</t>
  </si>
  <si>
    <t>Климов С.</t>
  </si>
  <si>
    <t>Куликовская Д.</t>
  </si>
  <si>
    <t>Иванов Я.</t>
  </si>
  <si>
    <t>Петров Д.</t>
  </si>
  <si>
    <t>Сидоров С.</t>
  </si>
  <si>
    <t>Галкина А.</t>
  </si>
  <si>
    <t>Скворцов И.</t>
  </si>
  <si>
    <t>ж</t>
  </si>
  <si>
    <t>м</t>
  </si>
  <si>
    <t>Бозина И.</t>
  </si>
  <si>
    <t>II</t>
  </si>
  <si>
    <t>I</t>
  </si>
  <si>
    <t>Дураков Ж.</t>
  </si>
  <si>
    <t>Колос А.</t>
  </si>
  <si>
    <t>Статистика</t>
  </si>
  <si>
    <t>Кол-во мальчиков</t>
  </si>
  <si>
    <t>Кол-во девочек</t>
  </si>
  <si>
    <t>Максимальный</t>
  </si>
  <si>
    <t>Минимальный</t>
  </si>
  <si>
    <t>Средний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</si>
</sst>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0.0"/>
  </numFmts>
  <fonts count="2"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64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textRotation="90" wrapText="1"/>
    </xf>
    <xf numFmtId="1" fontId="0" fillId="0" borderId="0" xfId="0" applyNumberFormat="1"/>
    <xf numFmtId="165" fontId="0" fillId="0" borderId="1" xfId="0" applyNumberFormat="1" applyBorder="1"/>
    <xf numFmtId="164" fontId="0" fillId="0" borderId="1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4" fontId="1" fillId="0" borderId="0" xfId="0" applyNumberFormat="1" applyFont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/>
    <c:plotArea>
      <c:layout/>
      <c:barChart>
        <c:barDir val="col"/>
        <c:grouping val="stacked"/>
        <c:ser>
          <c:idx val="0"/>
          <c:order val="0"/>
          <c:tx>
            <c:strRef>
              <c:f>гистограмма!$C$3</c:f>
              <c:strCache>
                <c:ptCount val="1"/>
                <c:pt idx="0">
                  <c:v>вес, кг</c:v>
                </c:pt>
              </c:strCache>
            </c:strRef>
          </c:tx>
          <c:cat>
            <c:strRef>
              <c:f>гистограмма!$B$4:$B$23</c:f>
              <c:strCache>
                <c:ptCount val="20"/>
                <c:pt idx="0">
                  <c:v>Колос А.</c:v>
                </c:pt>
                <c:pt idx="1">
                  <c:v>Климов С.</c:v>
                </c:pt>
                <c:pt idx="2">
                  <c:v>Бабушкин А.</c:v>
                </c:pt>
                <c:pt idx="3">
                  <c:v>Гагауз О.</c:v>
                </c:pt>
                <c:pt idx="4">
                  <c:v>Сидоров С.</c:v>
                </c:pt>
                <c:pt idx="5">
                  <c:v>Гагауз Д.</c:v>
                </c:pt>
                <c:pt idx="6">
                  <c:v>Захаров Н.</c:v>
                </c:pt>
                <c:pt idx="7">
                  <c:v>Гуляева А.</c:v>
                </c:pt>
                <c:pt idx="8">
                  <c:v>Дураков Ж.</c:v>
                </c:pt>
                <c:pt idx="9">
                  <c:v>Кирелюк Я.</c:v>
                </c:pt>
                <c:pt idx="10">
                  <c:v>Якубовская Н.</c:v>
                </c:pt>
                <c:pt idx="11">
                  <c:v>Петров Д.</c:v>
                </c:pt>
                <c:pt idx="12">
                  <c:v>Скворцов И.</c:v>
                </c:pt>
                <c:pt idx="13">
                  <c:v>Буглак В</c:v>
                </c:pt>
                <c:pt idx="14">
                  <c:v>Иванов Д.</c:v>
                </c:pt>
                <c:pt idx="15">
                  <c:v>Куликовская Д.</c:v>
                </c:pt>
                <c:pt idx="16">
                  <c:v>Иванов Я.</c:v>
                </c:pt>
                <c:pt idx="17">
                  <c:v>Дмитриева К.</c:v>
                </c:pt>
                <c:pt idx="18">
                  <c:v>Бозина И.</c:v>
                </c:pt>
                <c:pt idx="19">
                  <c:v>Галкина А.</c:v>
                </c:pt>
              </c:strCache>
            </c:strRef>
          </c:cat>
          <c:val>
            <c:numRef>
              <c:f>гистограмма!$C$4:$C$23</c:f>
              <c:numCache>
                <c:formatCode>General</c:formatCode>
                <c:ptCount val="20"/>
                <c:pt idx="0">
                  <c:v>25</c:v>
                </c:pt>
                <c:pt idx="1">
                  <c:v>24.6</c:v>
                </c:pt>
                <c:pt idx="2">
                  <c:v>25</c:v>
                </c:pt>
                <c:pt idx="3">
                  <c:v>24</c:v>
                </c:pt>
                <c:pt idx="4">
                  <c:v>23</c:v>
                </c:pt>
                <c:pt idx="5">
                  <c:v>36.5</c:v>
                </c:pt>
                <c:pt idx="6">
                  <c:v>26</c:v>
                </c:pt>
                <c:pt idx="7">
                  <c:v>23</c:v>
                </c:pt>
                <c:pt idx="8">
                  <c:v>23</c:v>
                </c:pt>
                <c:pt idx="9">
                  <c:v>21</c:v>
                </c:pt>
                <c:pt idx="10">
                  <c:v>23</c:v>
                </c:pt>
                <c:pt idx="11">
                  <c:v>21</c:v>
                </c:pt>
                <c:pt idx="12">
                  <c:v>22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22</c:v>
                </c:pt>
                <c:pt idx="18">
                  <c:v>17</c:v>
                </c:pt>
                <c:pt idx="19">
                  <c:v>17</c:v>
                </c:pt>
              </c:numCache>
            </c:numRef>
          </c:val>
        </c:ser>
        <c:overlap val="100"/>
        <c:axId val="87352832"/>
        <c:axId val="87354368"/>
      </c:barChart>
      <c:catAx>
        <c:axId val="87352832"/>
        <c:scaling>
          <c:orientation val="minMax"/>
        </c:scaling>
        <c:axPos val="b"/>
        <c:tickLblPos val="nextTo"/>
        <c:crossAx val="87354368"/>
        <c:crosses val="autoZero"/>
        <c:auto val="1"/>
        <c:lblAlgn val="ctr"/>
        <c:lblOffset val="100"/>
      </c:catAx>
      <c:valAx>
        <c:axId val="87354368"/>
        <c:scaling>
          <c:orientation val="minMax"/>
        </c:scaling>
        <c:axPos val="l"/>
        <c:majorGridlines/>
        <c:numFmt formatCode="General" sourceLinked="1"/>
        <c:tickLblPos val="nextTo"/>
        <c:crossAx val="8735283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2</xdr:row>
      <xdr:rowOff>9525</xdr:rowOff>
    </xdr:from>
    <xdr:to>
      <xdr:col>11</xdr:col>
      <xdr:colOff>314325</xdr:colOff>
      <xdr:row>13</xdr:row>
      <xdr:rowOff>104775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9"/>
  <sheetViews>
    <sheetView tabSelected="1" workbookViewId="0">
      <selection activeCell="A2" sqref="A2:I2"/>
    </sheetView>
  </sheetViews>
  <sheetFormatPr defaultRowHeight="15"/>
  <cols>
    <col min="1" max="1" width="3.85546875" customWidth="1"/>
    <col min="2" max="2" width="14.7109375" customWidth="1"/>
    <col min="4" max="4" width="6.7109375" customWidth="1"/>
    <col min="5" max="5" width="10.140625" bestFit="1" customWidth="1"/>
  </cols>
  <sheetData>
    <row r="1" spans="1:9">
      <c r="B1" s="11">
        <f ca="1">TODAY()</f>
        <v>43508</v>
      </c>
    </row>
    <row r="2" spans="1:9">
      <c r="A2" s="12" t="s">
        <v>0</v>
      </c>
      <c r="B2" s="12"/>
      <c r="C2" s="12"/>
      <c r="D2" s="12"/>
      <c r="E2" s="12"/>
      <c r="F2" s="12"/>
      <c r="G2" s="12"/>
      <c r="H2" s="12"/>
      <c r="I2" s="12"/>
    </row>
    <row r="4" spans="1:9" ht="58.5" customHeight="1">
      <c r="A4" s="4" t="s">
        <v>1</v>
      </c>
      <c r="B4" s="5" t="s">
        <v>2</v>
      </c>
      <c r="C4" s="5" t="s">
        <v>3</v>
      </c>
      <c r="D4" s="6" t="s">
        <v>4</v>
      </c>
      <c r="E4" s="6" t="s">
        <v>5</v>
      </c>
      <c r="F4" s="6" t="s">
        <v>6</v>
      </c>
      <c r="G4" s="4" t="s">
        <v>7</v>
      </c>
      <c r="H4" s="4" t="s">
        <v>8</v>
      </c>
      <c r="I4" s="4" t="s">
        <v>9</v>
      </c>
    </row>
    <row r="5" spans="1:9">
      <c r="A5" s="2">
        <v>1</v>
      </c>
      <c r="B5" s="2" t="s">
        <v>33</v>
      </c>
      <c r="C5" s="3" t="s">
        <v>27</v>
      </c>
      <c r="D5" s="3" t="s">
        <v>30</v>
      </c>
      <c r="E5" s="9">
        <v>40330</v>
      </c>
      <c r="F5" s="8">
        <f ca="1">(YEARFRAC(E5,B1))</f>
        <v>8.6972222222222229</v>
      </c>
      <c r="G5" s="2">
        <v>126</v>
      </c>
      <c r="H5" s="2">
        <v>25</v>
      </c>
      <c r="I5" s="2">
        <v>59</v>
      </c>
    </row>
    <row r="6" spans="1:9">
      <c r="A6" s="2">
        <f t="shared" ref="A6:A14" si="0">A5+1</f>
        <v>2</v>
      </c>
      <c r="B6" s="2" t="s">
        <v>20</v>
      </c>
      <c r="C6" s="3" t="s">
        <v>28</v>
      </c>
      <c r="D6" s="3" t="s">
        <v>31</v>
      </c>
      <c r="E6" s="9">
        <v>40522</v>
      </c>
      <c r="F6" s="8">
        <f ca="1">(B1-E6)/365.25</f>
        <v>8.1752224503764541</v>
      </c>
      <c r="G6" s="2">
        <v>125</v>
      </c>
      <c r="H6" s="2">
        <v>24.6</v>
      </c>
      <c r="I6" s="2">
        <v>58.5</v>
      </c>
    </row>
    <row r="7" spans="1:9">
      <c r="A7" s="2">
        <f t="shared" si="0"/>
        <v>3</v>
      </c>
      <c r="B7" s="2" t="s">
        <v>11</v>
      </c>
      <c r="C7" s="3" t="s">
        <v>28</v>
      </c>
      <c r="D7" s="3" t="s">
        <v>30</v>
      </c>
      <c r="E7" s="9">
        <v>40445</v>
      </c>
      <c r="F7" s="8">
        <f ca="1">(B1-E7)/365.25</f>
        <v>8.386036960985626</v>
      </c>
      <c r="G7" s="2">
        <v>124</v>
      </c>
      <c r="H7" s="2">
        <v>25</v>
      </c>
      <c r="I7" s="2">
        <v>58.5</v>
      </c>
    </row>
    <row r="8" spans="1:9">
      <c r="A8" s="2">
        <f t="shared" si="0"/>
        <v>4</v>
      </c>
      <c r="B8" s="2" t="s">
        <v>14</v>
      </c>
      <c r="C8" s="3" t="s">
        <v>27</v>
      </c>
      <c r="D8" s="3" t="s">
        <v>30</v>
      </c>
      <c r="E8" s="9">
        <v>40359</v>
      </c>
      <c r="F8" s="8">
        <f ca="1">YEARFRAC(E8,B1)</f>
        <v>8.6166666666666671</v>
      </c>
      <c r="G8" s="2">
        <v>124</v>
      </c>
      <c r="H8" s="2">
        <v>24</v>
      </c>
      <c r="I8" s="2">
        <v>56</v>
      </c>
    </row>
    <row r="9" spans="1:9">
      <c r="A9" s="2">
        <f t="shared" si="0"/>
        <v>5</v>
      </c>
      <c r="B9" s="2" t="s">
        <v>24</v>
      </c>
      <c r="C9" s="3" t="s">
        <v>28</v>
      </c>
      <c r="D9" s="3" t="s">
        <v>30</v>
      </c>
      <c r="E9" s="9">
        <v>40344</v>
      </c>
      <c r="F9" s="8">
        <f ca="1">YEARFRAC(B1,E9)</f>
        <v>8.6583333333333332</v>
      </c>
      <c r="G9" s="2">
        <v>124</v>
      </c>
      <c r="H9" s="2">
        <v>23</v>
      </c>
      <c r="I9" s="2">
        <v>51</v>
      </c>
    </row>
    <row r="10" spans="1:9">
      <c r="A10" s="2">
        <f t="shared" si="0"/>
        <v>6</v>
      </c>
      <c r="B10" s="2" t="s">
        <v>13</v>
      </c>
      <c r="C10" s="3" t="s">
        <v>28</v>
      </c>
      <c r="D10" s="3" t="s">
        <v>30</v>
      </c>
      <c r="E10" s="9">
        <v>40359</v>
      </c>
      <c r="F10" s="8">
        <f ca="1">YEARFRAC(B1,E10)</f>
        <v>8.6166666666666671</v>
      </c>
      <c r="G10" s="2">
        <v>123</v>
      </c>
      <c r="H10" s="2">
        <v>36.5</v>
      </c>
      <c r="I10" s="2">
        <v>61</v>
      </c>
    </row>
    <row r="11" spans="1:9">
      <c r="A11" s="2">
        <f t="shared" si="0"/>
        <v>7</v>
      </c>
      <c r="B11" s="2" t="s">
        <v>17</v>
      </c>
      <c r="C11" s="3" t="s">
        <v>28</v>
      </c>
      <c r="D11" s="3" t="s">
        <v>30</v>
      </c>
      <c r="E11" s="9">
        <v>40523</v>
      </c>
      <c r="F11" s="8">
        <f ca="1">YEARFRAC(B1,E11)</f>
        <v>8.1694444444444443</v>
      </c>
      <c r="G11" s="2">
        <v>123</v>
      </c>
      <c r="H11" s="2">
        <v>26</v>
      </c>
      <c r="I11" s="2">
        <v>63</v>
      </c>
    </row>
    <row r="12" spans="1:9">
      <c r="A12" s="2">
        <f t="shared" si="0"/>
        <v>8</v>
      </c>
      <c r="B12" s="2" t="s">
        <v>15</v>
      </c>
      <c r="C12" s="3" t="s">
        <v>27</v>
      </c>
      <c r="D12" s="3" t="s">
        <v>31</v>
      </c>
      <c r="E12" s="9">
        <v>40220</v>
      </c>
      <c r="F12" s="8">
        <f ca="1">YEARFRAC(B1,E12)</f>
        <v>9.0027777777777782</v>
      </c>
      <c r="G12" s="2">
        <v>122</v>
      </c>
      <c r="H12" s="2">
        <v>23</v>
      </c>
      <c r="I12" s="2">
        <v>55</v>
      </c>
    </row>
    <row r="13" spans="1:9">
      <c r="A13" s="2">
        <f t="shared" si="0"/>
        <v>9</v>
      </c>
      <c r="B13" s="2" t="s">
        <v>32</v>
      </c>
      <c r="C13" s="3" t="s">
        <v>28</v>
      </c>
      <c r="D13" s="3" t="s">
        <v>30</v>
      </c>
      <c r="E13" s="9">
        <v>40393</v>
      </c>
      <c r="F13" s="8">
        <f ca="1">YEARFRAC(B1,E13)</f>
        <v>8.5250000000000004</v>
      </c>
      <c r="G13" s="2">
        <v>122</v>
      </c>
      <c r="H13" s="2">
        <v>23</v>
      </c>
      <c r="I13" s="2">
        <v>54</v>
      </c>
    </row>
    <row r="14" spans="1:9">
      <c r="A14" s="2">
        <f t="shared" si="0"/>
        <v>10</v>
      </c>
      <c r="B14" s="2" t="s">
        <v>19</v>
      </c>
      <c r="C14" s="3" t="s">
        <v>27</v>
      </c>
      <c r="D14" s="3" t="s">
        <v>30</v>
      </c>
      <c r="E14" s="9">
        <v>40263</v>
      </c>
      <c r="F14" s="8">
        <f ca="1">YEARFRAC(B1,E14)</f>
        <v>8.8777777777777782</v>
      </c>
      <c r="G14" s="2">
        <v>121</v>
      </c>
      <c r="H14" s="2">
        <v>21</v>
      </c>
      <c r="I14" s="2">
        <v>57</v>
      </c>
    </row>
    <row r="15" spans="1:9">
      <c r="A15" s="2">
        <v>11</v>
      </c>
      <c r="B15" s="2" t="s">
        <v>10</v>
      </c>
      <c r="C15" s="3" t="s">
        <v>27</v>
      </c>
      <c r="D15" s="3" t="s">
        <v>30</v>
      </c>
      <c r="E15" s="9">
        <v>40209</v>
      </c>
      <c r="F15" s="8">
        <f ca="1">YEARFRAC(B1,E15)</f>
        <v>9.0333333333333332</v>
      </c>
      <c r="G15" s="2">
        <v>119</v>
      </c>
      <c r="H15" s="2">
        <v>23</v>
      </c>
      <c r="I15" s="2">
        <v>55</v>
      </c>
    </row>
    <row r="16" spans="1:9">
      <c r="A16" s="2">
        <f t="shared" ref="A16:A24" si="1">A15+1</f>
        <v>12</v>
      </c>
      <c r="B16" s="2" t="s">
        <v>23</v>
      </c>
      <c r="C16" s="3" t="s">
        <v>28</v>
      </c>
      <c r="D16" s="3" t="s">
        <v>31</v>
      </c>
      <c r="E16" s="9">
        <v>40342</v>
      </c>
      <c r="F16" s="8">
        <f ca="1">YEARFRAC(B1,E16)</f>
        <v>8.6638888888888896</v>
      </c>
      <c r="G16" s="2">
        <v>118</v>
      </c>
      <c r="H16" s="2">
        <v>21</v>
      </c>
      <c r="I16" s="2">
        <v>53</v>
      </c>
    </row>
    <row r="17" spans="1:9">
      <c r="A17" s="2">
        <f t="shared" si="1"/>
        <v>13</v>
      </c>
      <c r="B17" s="2" t="s">
        <v>26</v>
      </c>
      <c r="C17" s="3" t="s">
        <v>28</v>
      </c>
      <c r="D17" s="3" t="s">
        <v>30</v>
      </c>
      <c r="E17" s="9">
        <v>40183</v>
      </c>
      <c r="F17" s="8">
        <f ca="1">YEARFRAC(B1,E17)</f>
        <v>9.1027777777777779</v>
      </c>
      <c r="G17" s="2">
        <v>117</v>
      </c>
      <c r="H17" s="2">
        <v>22</v>
      </c>
      <c r="I17" s="2">
        <v>53</v>
      </c>
    </row>
    <row r="18" spans="1:9">
      <c r="A18" s="2">
        <f t="shared" si="1"/>
        <v>14</v>
      </c>
      <c r="B18" s="2" t="s">
        <v>12</v>
      </c>
      <c r="C18" s="3" t="s">
        <v>28</v>
      </c>
      <c r="D18" s="3" t="s">
        <v>30</v>
      </c>
      <c r="E18" s="9">
        <v>40255</v>
      </c>
      <c r="F18" s="8">
        <f ca="1">YEARFRAC(B1,E18)</f>
        <v>8.9</v>
      </c>
      <c r="G18" s="2">
        <v>116</v>
      </c>
      <c r="H18" s="2">
        <v>20</v>
      </c>
      <c r="I18" s="2">
        <v>54</v>
      </c>
    </row>
    <row r="19" spans="1:9">
      <c r="A19" s="2">
        <f t="shared" si="1"/>
        <v>15</v>
      </c>
      <c r="B19" s="2" t="s">
        <v>18</v>
      </c>
      <c r="C19" s="3" t="s">
        <v>28</v>
      </c>
      <c r="D19" s="3" t="s">
        <v>31</v>
      </c>
      <c r="E19" s="9">
        <v>40215</v>
      </c>
      <c r="F19" s="8">
        <f ca="1">YEARFRAC(B1,E19)</f>
        <v>9.0166666666666675</v>
      </c>
      <c r="G19" s="2">
        <v>116</v>
      </c>
      <c r="H19" s="2">
        <v>20</v>
      </c>
      <c r="I19" s="2">
        <v>55</v>
      </c>
    </row>
    <row r="20" spans="1:9">
      <c r="A20" s="2">
        <f t="shared" si="1"/>
        <v>16</v>
      </c>
      <c r="B20" s="2" t="s">
        <v>21</v>
      </c>
      <c r="C20" s="3" t="s">
        <v>27</v>
      </c>
      <c r="D20" s="3" t="s">
        <v>30</v>
      </c>
      <c r="E20" s="9">
        <v>40485</v>
      </c>
      <c r="F20" s="8">
        <f ca="1">YEARFRAC(B1,E20)</f>
        <v>8.2750000000000004</v>
      </c>
      <c r="G20" s="2">
        <v>116</v>
      </c>
      <c r="H20" s="2">
        <v>20</v>
      </c>
      <c r="I20" s="2">
        <v>55</v>
      </c>
    </row>
    <row r="21" spans="1:9">
      <c r="A21" s="2">
        <f t="shared" si="1"/>
        <v>17</v>
      </c>
      <c r="B21" s="2" t="s">
        <v>22</v>
      </c>
      <c r="C21" s="3" t="s">
        <v>28</v>
      </c>
      <c r="D21" s="3" t="s">
        <v>31</v>
      </c>
      <c r="E21" s="9">
        <v>40516</v>
      </c>
      <c r="F21" s="8">
        <f ca="1">YEARFRAC(B1,E21)</f>
        <v>8.1888888888888882</v>
      </c>
      <c r="G21" s="2">
        <v>115</v>
      </c>
      <c r="H21" s="2">
        <v>20</v>
      </c>
      <c r="I21" s="2">
        <v>54</v>
      </c>
    </row>
    <row r="22" spans="1:9">
      <c r="A22" s="2">
        <f t="shared" si="1"/>
        <v>18</v>
      </c>
      <c r="B22" s="2" t="s">
        <v>16</v>
      </c>
      <c r="C22" s="3" t="s">
        <v>27</v>
      </c>
      <c r="D22" s="3" t="s">
        <v>30</v>
      </c>
      <c r="E22" s="9">
        <v>40405</v>
      </c>
      <c r="F22" s="8">
        <f ca="1">YEARFRAC(B1,E22)</f>
        <v>8.4916666666666671</v>
      </c>
      <c r="G22" s="2">
        <v>114</v>
      </c>
      <c r="H22" s="2">
        <v>22</v>
      </c>
      <c r="I22" s="2">
        <v>54</v>
      </c>
    </row>
    <row r="23" spans="1:9">
      <c r="A23" s="2">
        <f t="shared" si="1"/>
        <v>19</v>
      </c>
      <c r="B23" s="2" t="s">
        <v>29</v>
      </c>
      <c r="C23" s="3" t="s">
        <v>27</v>
      </c>
      <c r="D23" s="3" t="s">
        <v>30</v>
      </c>
      <c r="E23" s="9">
        <v>40397</v>
      </c>
      <c r="F23" s="8">
        <f ca="1">YEARFRAC(B1,E23)</f>
        <v>8.5138888888888893</v>
      </c>
      <c r="G23" s="2">
        <v>110</v>
      </c>
      <c r="H23" s="2">
        <v>17</v>
      </c>
      <c r="I23" s="2">
        <v>54</v>
      </c>
    </row>
    <row r="24" spans="1:9">
      <c r="A24" s="2">
        <f t="shared" si="1"/>
        <v>20</v>
      </c>
      <c r="B24" s="2" t="s">
        <v>25</v>
      </c>
      <c r="C24" s="3" t="s">
        <v>27</v>
      </c>
      <c r="D24" s="3" t="s">
        <v>31</v>
      </c>
      <c r="E24" s="9">
        <v>40372</v>
      </c>
      <c r="F24" s="8">
        <f ca="1">YEARFRAC(B1,E24)</f>
        <v>8.5805555555555557</v>
      </c>
      <c r="G24" s="2">
        <v>110</v>
      </c>
      <c r="H24" s="2">
        <v>17</v>
      </c>
      <c r="I24" s="2">
        <v>50</v>
      </c>
    </row>
    <row r="25" spans="1:9">
      <c r="E25" s="1"/>
    </row>
    <row r="26" spans="1:9">
      <c r="A26" s="12" t="s">
        <v>34</v>
      </c>
      <c r="B26" s="12"/>
      <c r="C26" s="12"/>
      <c r="D26" s="12"/>
      <c r="E26" s="12"/>
      <c r="F26" s="12"/>
      <c r="G26" s="12"/>
      <c r="H26" s="12"/>
      <c r="I26" s="12"/>
    </row>
    <row r="27" spans="1:9">
      <c r="A27" t="s">
        <v>35</v>
      </c>
      <c r="C27" s="7">
        <f>COUNTIF(C5:C24,"м")</f>
        <v>11</v>
      </c>
      <c r="E27" t="s">
        <v>37</v>
      </c>
      <c r="G27">
        <f>MAX(G5:G24)</f>
        <v>126</v>
      </c>
      <c r="H27">
        <f>MAX(H5:H24)</f>
        <v>36.5</v>
      </c>
      <c r="I27">
        <f>MAX(I5:I24)</f>
        <v>63</v>
      </c>
    </row>
    <row r="28" spans="1:9">
      <c r="A28" t="s">
        <v>36</v>
      </c>
      <c r="C28">
        <f>COUNTIF(C5:C24,"ж")</f>
        <v>9</v>
      </c>
      <c r="E28" t="s">
        <v>38</v>
      </c>
      <c r="G28">
        <f>MIN(G5:G24)</f>
        <v>110</v>
      </c>
      <c r="H28">
        <f t="shared" ref="H28:I28" si="2">MIN(H5:H24)</f>
        <v>17</v>
      </c>
      <c r="I28">
        <f t="shared" si="2"/>
        <v>50</v>
      </c>
    </row>
    <row r="29" spans="1:9">
      <c r="E29" t="s">
        <v>39</v>
      </c>
      <c r="G29">
        <f>AVERAGE(G5:G24)</f>
        <v>119.25</v>
      </c>
      <c r="H29">
        <f t="shared" ref="H29:I29" si="3">AVERAGE(H5:H24)</f>
        <v>22.655000000000001</v>
      </c>
      <c r="I29">
        <f t="shared" si="3"/>
        <v>55.5</v>
      </c>
    </row>
  </sheetData>
  <sortState ref="A4:I23">
    <sortCondition descending="1" ref="G4"/>
  </sortState>
  <mergeCells count="2">
    <mergeCell ref="A2:I2"/>
    <mergeCell ref="A26:I2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3"/>
  <sheetViews>
    <sheetView workbookViewId="0">
      <selection activeCell="E33" sqref="E33"/>
    </sheetView>
  </sheetViews>
  <sheetFormatPr defaultRowHeight="15"/>
  <cols>
    <col min="1" max="1" width="3.85546875" customWidth="1"/>
    <col min="2" max="2" width="14.7109375" customWidth="1"/>
  </cols>
  <sheetData>
    <row r="1" spans="1:3">
      <c r="B1" s="10"/>
    </row>
    <row r="3" spans="1:3" ht="58.5" customHeight="1">
      <c r="A3" s="4" t="s">
        <v>1</v>
      </c>
      <c r="B3" s="5" t="s">
        <v>2</v>
      </c>
      <c r="C3" s="4" t="s">
        <v>8</v>
      </c>
    </row>
    <row r="4" spans="1:3">
      <c r="A4" s="2">
        <v>1</v>
      </c>
      <c r="B4" s="2" t="s">
        <v>33</v>
      </c>
      <c r="C4" s="2">
        <v>25</v>
      </c>
    </row>
    <row r="5" spans="1:3">
      <c r="A5" s="2">
        <f t="shared" ref="A5:A13" si="0">A4+1</f>
        <v>2</v>
      </c>
      <c r="B5" s="2" t="s">
        <v>20</v>
      </c>
      <c r="C5" s="2">
        <v>24.6</v>
      </c>
    </row>
    <row r="6" spans="1:3">
      <c r="A6" s="2">
        <f t="shared" si="0"/>
        <v>3</v>
      </c>
      <c r="B6" s="2" t="s">
        <v>11</v>
      </c>
      <c r="C6" s="2">
        <v>25</v>
      </c>
    </row>
    <row r="7" spans="1:3">
      <c r="A7" s="2">
        <f t="shared" si="0"/>
        <v>4</v>
      </c>
      <c r="B7" s="2" t="s">
        <v>14</v>
      </c>
      <c r="C7" s="2">
        <v>24</v>
      </c>
    </row>
    <row r="8" spans="1:3">
      <c r="A8" s="2">
        <f t="shared" si="0"/>
        <v>5</v>
      </c>
      <c r="B8" s="2" t="s">
        <v>24</v>
      </c>
      <c r="C8" s="2">
        <v>23</v>
      </c>
    </row>
    <row r="9" spans="1:3">
      <c r="A9" s="2">
        <f t="shared" si="0"/>
        <v>6</v>
      </c>
      <c r="B9" s="2" t="s">
        <v>13</v>
      </c>
      <c r="C9" s="2">
        <v>36.5</v>
      </c>
    </row>
    <row r="10" spans="1:3">
      <c r="A10" s="2">
        <f t="shared" si="0"/>
        <v>7</v>
      </c>
      <c r="B10" s="2" t="s">
        <v>17</v>
      </c>
      <c r="C10" s="2">
        <v>26</v>
      </c>
    </row>
    <row r="11" spans="1:3">
      <c r="A11" s="2">
        <f t="shared" si="0"/>
        <v>8</v>
      </c>
      <c r="B11" s="2" t="s">
        <v>15</v>
      </c>
      <c r="C11" s="2">
        <v>23</v>
      </c>
    </row>
    <row r="12" spans="1:3">
      <c r="A12" s="2">
        <f t="shared" si="0"/>
        <v>9</v>
      </c>
      <c r="B12" s="2" t="s">
        <v>32</v>
      </c>
      <c r="C12" s="2">
        <v>23</v>
      </c>
    </row>
    <row r="13" spans="1:3">
      <c r="A13" s="2">
        <f t="shared" si="0"/>
        <v>10</v>
      </c>
      <c r="B13" s="2" t="s">
        <v>19</v>
      </c>
      <c r="C13" s="2">
        <v>21</v>
      </c>
    </row>
    <row r="14" spans="1:3">
      <c r="A14" s="2">
        <v>11</v>
      </c>
      <c r="B14" s="2" t="s">
        <v>10</v>
      </c>
      <c r="C14" s="2">
        <v>23</v>
      </c>
    </row>
    <row r="15" spans="1:3">
      <c r="A15" s="2">
        <f t="shared" ref="A15:A23" si="1">A14+1</f>
        <v>12</v>
      </c>
      <c r="B15" s="2" t="s">
        <v>23</v>
      </c>
      <c r="C15" s="2">
        <v>21</v>
      </c>
    </row>
    <row r="16" spans="1:3">
      <c r="A16" s="2">
        <f t="shared" si="1"/>
        <v>13</v>
      </c>
      <c r="B16" s="2" t="s">
        <v>26</v>
      </c>
      <c r="C16" s="2">
        <v>22</v>
      </c>
    </row>
    <row r="17" spans="1:3">
      <c r="A17" s="2">
        <f t="shared" si="1"/>
        <v>14</v>
      </c>
      <c r="B17" s="2" t="s">
        <v>12</v>
      </c>
      <c r="C17" s="2">
        <v>20</v>
      </c>
    </row>
    <row r="18" spans="1:3">
      <c r="A18" s="2">
        <f t="shared" si="1"/>
        <v>15</v>
      </c>
      <c r="B18" s="2" t="s">
        <v>18</v>
      </c>
      <c r="C18" s="2">
        <v>20</v>
      </c>
    </row>
    <row r="19" spans="1:3">
      <c r="A19" s="2">
        <f t="shared" si="1"/>
        <v>16</v>
      </c>
      <c r="B19" s="2" t="s">
        <v>21</v>
      </c>
      <c r="C19" s="2">
        <v>20</v>
      </c>
    </row>
    <row r="20" spans="1:3">
      <c r="A20" s="2">
        <f t="shared" si="1"/>
        <v>17</v>
      </c>
      <c r="B20" s="2" t="s">
        <v>22</v>
      </c>
      <c r="C20" s="2">
        <v>20</v>
      </c>
    </row>
    <row r="21" spans="1:3">
      <c r="A21" s="2">
        <f t="shared" si="1"/>
        <v>18</v>
      </c>
      <c r="B21" s="2" t="s">
        <v>16</v>
      </c>
      <c r="C21" s="2">
        <v>22</v>
      </c>
    </row>
    <row r="22" spans="1:3">
      <c r="A22" s="2">
        <f t="shared" si="1"/>
        <v>19</v>
      </c>
      <c r="B22" s="2" t="s">
        <v>29</v>
      </c>
      <c r="C22" s="2">
        <v>17</v>
      </c>
    </row>
    <row r="23" spans="1:3">
      <c r="A23" s="2">
        <f t="shared" si="1"/>
        <v>20</v>
      </c>
      <c r="B23" s="2" t="s">
        <v>25</v>
      </c>
      <c r="C23" s="2">
        <v>17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гистограмма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2019-01-29T11:30:43Z</dcterms:created>
  <dcterms:modified xsi:type="dcterms:W3CDTF">2019-02-12T05:54:28Z</dcterms:modified>
</cp:coreProperties>
</file>